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Hr Dept\Compensation\Administrative_Supervisor\"/>
    </mc:Choice>
  </mc:AlternateContent>
  <bookViews>
    <workbookView xWindow="0" yWindow="0" windowWidth="28800" windowHeight="12300"/>
  </bookViews>
  <sheets>
    <sheet name="Salary Schedule" sheetId="1" r:id="rId1"/>
  </sheets>
  <definedNames>
    <definedName name="_xlnm.Print_Area" localSheetId="0">'Salary Schedule'!$A$2:$M$24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1" l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D13" i="1" l="1"/>
  <c r="E13" i="1" s="1"/>
  <c r="F13" i="1" s="1"/>
  <c r="G13" i="1" s="1"/>
  <c r="H13" i="1" s="1"/>
  <c r="I13" i="1" s="1"/>
  <c r="J13" i="1" s="1"/>
  <c r="K13" i="1" s="1"/>
  <c r="L13" i="1" s="1"/>
  <c r="M13" i="1" s="1"/>
  <c r="D22" i="1"/>
  <c r="E22" i="1" s="1"/>
  <c r="F22" i="1" s="1"/>
  <c r="G22" i="1" s="1"/>
  <c r="H22" i="1" s="1"/>
  <c r="I22" i="1" s="1"/>
  <c r="J22" i="1" s="1"/>
  <c r="K22" i="1" s="1"/>
  <c r="L22" i="1" s="1"/>
  <c r="M22" i="1" s="1"/>
  <c r="D15" i="1"/>
  <c r="E15" i="1" s="1"/>
  <c r="F15" i="1" s="1"/>
  <c r="G15" i="1" s="1"/>
  <c r="H15" i="1" s="1"/>
  <c r="I15" i="1" s="1"/>
  <c r="J15" i="1" s="1"/>
  <c r="K15" i="1" s="1"/>
  <c r="L15" i="1" s="1"/>
  <c r="M15" i="1" s="1"/>
  <c r="D18" i="1"/>
  <c r="E18" i="1" s="1"/>
  <c r="F18" i="1" s="1"/>
  <c r="G18" i="1" s="1"/>
  <c r="H18" i="1" s="1"/>
  <c r="I18" i="1" s="1"/>
  <c r="J18" i="1" s="1"/>
  <c r="K18" i="1" s="1"/>
  <c r="L18" i="1" s="1"/>
  <c r="M18" i="1" s="1"/>
  <c r="D14" i="1"/>
  <c r="E14" i="1" s="1"/>
  <c r="F14" i="1" s="1"/>
  <c r="G14" i="1" s="1"/>
  <c r="H14" i="1" s="1"/>
  <c r="I14" i="1" s="1"/>
  <c r="J14" i="1" s="1"/>
  <c r="K14" i="1" s="1"/>
  <c r="L14" i="1" s="1"/>
  <c r="M14" i="1" s="1"/>
  <c r="D8" i="1"/>
  <c r="E8" i="1" s="1"/>
  <c r="F8" i="1" s="1"/>
  <c r="G8" i="1" s="1"/>
  <c r="H8" i="1" s="1"/>
  <c r="I8" i="1" s="1"/>
  <c r="J8" i="1" s="1"/>
  <c r="K8" i="1" s="1"/>
  <c r="L8" i="1" s="1"/>
  <c r="M8" i="1" s="1"/>
  <c r="D11" i="1"/>
  <c r="E11" i="1" s="1"/>
  <c r="F11" i="1" s="1"/>
  <c r="G11" i="1" s="1"/>
  <c r="H11" i="1" s="1"/>
  <c r="I11" i="1" s="1"/>
  <c r="J11" i="1" s="1"/>
  <c r="K11" i="1" s="1"/>
  <c r="L11" i="1" s="1"/>
  <c r="M11" i="1" s="1"/>
  <c r="D19" i="1"/>
  <c r="E19" i="1" s="1"/>
  <c r="F19" i="1" s="1"/>
  <c r="G19" i="1" s="1"/>
  <c r="H19" i="1" s="1"/>
  <c r="I19" i="1" s="1"/>
  <c r="J19" i="1" s="1"/>
  <c r="K19" i="1" s="1"/>
  <c r="L19" i="1" s="1"/>
  <c r="M19" i="1" s="1"/>
  <c r="D21" i="1"/>
  <c r="E21" i="1" s="1"/>
  <c r="F21" i="1" s="1"/>
  <c r="G21" i="1" s="1"/>
  <c r="H21" i="1" s="1"/>
  <c r="I21" i="1" s="1"/>
  <c r="J21" i="1" s="1"/>
  <c r="K21" i="1" s="1"/>
  <c r="L21" i="1" s="1"/>
  <c r="M21" i="1" s="1"/>
  <c r="D7" i="1"/>
  <c r="E7" i="1" s="1"/>
  <c r="F7" i="1" s="1"/>
  <c r="G7" i="1" s="1"/>
  <c r="H7" i="1" s="1"/>
  <c r="I7" i="1" s="1"/>
  <c r="J7" i="1" s="1"/>
  <c r="K7" i="1" s="1"/>
  <c r="L7" i="1" s="1"/>
  <c r="M7" i="1" s="1"/>
  <c r="D16" i="1"/>
  <c r="E16" i="1" s="1"/>
  <c r="F16" i="1" s="1"/>
  <c r="G16" i="1" s="1"/>
  <c r="H16" i="1" s="1"/>
  <c r="I16" i="1" s="1"/>
  <c r="J16" i="1" s="1"/>
  <c r="K16" i="1" s="1"/>
  <c r="L16" i="1" s="1"/>
  <c r="M16" i="1" s="1"/>
  <c r="D9" i="1"/>
  <c r="E9" i="1" s="1"/>
  <c r="F9" i="1" s="1"/>
  <c r="G9" i="1" s="1"/>
  <c r="H9" i="1" s="1"/>
  <c r="I9" i="1" s="1"/>
  <c r="J9" i="1" s="1"/>
  <c r="K9" i="1" s="1"/>
  <c r="L9" i="1" s="1"/>
  <c r="M9" i="1" s="1"/>
  <c r="D17" i="1"/>
  <c r="E17" i="1" s="1"/>
  <c r="F17" i="1" s="1"/>
  <c r="G17" i="1" s="1"/>
  <c r="H17" i="1" s="1"/>
  <c r="I17" i="1" s="1"/>
  <c r="J17" i="1" s="1"/>
  <c r="K17" i="1" s="1"/>
  <c r="L17" i="1" s="1"/>
  <c r="M17" i="1" s="1"/>
  <c r="D10" i="1"/>
  <c r="E10" i="1" s="1"/>
  <c r="F10" i="1" s="1"/>
  <c r="G10" i="1" s="1"/>
  <c r="H10" i="1" s="1"/>
  <c r="I10" i="1" s="1"/>
  <c r="J10" i="1" s="1"/>
  <c r="K10" i="1" s="1"/>
  <c r="L10" i="1" s="1"/>
  <c r="M10" i="1" s="1"/>
  <c r="D12" i="1"/>
  <c r="E12" i="1" s="1"/>
  <c r="F12" i="1" s="1"/>
  <c r="G12" i="1" s="1"/>
  <c r="H12" i="1" s="1"/>
  <c r="I12" i="1" s="1"/>
  <c r="J12" i="1" s="1"/>
  <c r="K12" i="1" s="1"/>
  <c r="L12" i="1" s="1"/>
  <c r="M12" i="1" s="1"/>
  <c r="D20" i="1"/>
  <c r="E20" i="1" s="1"/>
  <c r="F20" i="1" s="1"/>
  <c r="G20" i="1" s="1"/>
  <c r="H20" i="1" s="1"/>
  <c r="I20" i="1" s="1"/>
  <c r="J20" i="1" s="1"/>
  <c r="K20" i="1" s="1"/>
  <c r="L20" i="1" s="1"/>
  <c r="M20" i="1" s="1"/>
  <c r="D6" i="1"/>
  <c r="E6" i="1" s="1"/>
  <c r="F6" i="1" s="1"/>
  <c r="G6" i="1" s="1"/>
  <c r="H6" i="1" s="1"/>
  <c r="I6" i="1" s="1"/>
  <c r="J6" i="1" s="1"/>
  <c r="K6" i="1" s="1"/>
  <c r="L6" i="1" s="1"/>
  <c r="M6" i="1" s="1"/>
</calcChain>
</file>

<file path=xl/sharedStrings.xml><?xml version="1.0" encoding="utf-8"?>
<sst xmlns="http://schemas.openxmlformats.org/spreadsheetml/2006/main" count="33" uniqueCount="17">
  <si>
    <t>ADMINISTRATIVE SALARY SCHEDULE</t>
  </si>
  <si>
    <t>STEP 1</t>
  </si>
  <si>
    <t>STEP 2</t>
  </si>
  <si>
    <t>STEP 3</t>
  </si>
  <si>
    <t>STEP 4</t>
  </si>
  <si>
    <t>STEP 5</t>
  </si>
  <si>
    <t>STEP 6</t>
  </si>
  <si>
    <t>STEP 7</t>
  </si>
  <si>
    <t>STEP 8</t>
  </si>
  <si>
    <t>STEP 9</t>
  </si>
  <si>
    <t>STEP 10</t>
  </si>
  <si>
    <t>STEP 11</t>
  </si>
  <si>
    <t>Salary Range</t>
  </si>
  <si>
    <t>Entry</t>
  </si>
  <si>
    <t>Annual</t>
  </si>
  <si>
    <t>2021 - 2022</t>
  </si>
  <si>
    <t>Last updated: February 11,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</si>
</sst>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0.0%"/>
    <numFmt numFmtId="165" formatCode="_(&quot;$&quot;* #,##0.00_);_(&quot;$&quot;* \(#,##0.00\);_(&quot;$&quot;* &quot;-&quot;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1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/>
  </cellStyleXfs>
  <cellXfs count="16">
    <xf numFmtId="0" fontId="0" fillId="0" borderId="0" xfId="0"/>
    <xf numFmtId="0" fontId="2" fillId="0" borderId="0" xfId="0" applyFont="1" applyBorder="1"/>
    <xf numFmtId="0" fontId="4" fillId="2" borderId="1" xfId="2" applyNumberFormat="1" applyFont="1" applyFill="1" applyBorder="1" applyAlignment="1">
      <alignment horizontal="center" wrapText="1"/>
    </xf>
    <xf numFmtId="164" fontId="4" fillId="2" borderId="1" xfId="2" applyNumberFormat="1" applyFont="1" applyFill="1" applyBorder="1" applyAlignment="1">
      <alignment horizontal="center" wrapText="1"/>
    </xf>
    <xf numFmtId="9" fontId="4" fillId="2" borderId="1" xfId="2" applyNumberFormat="1" applyFont="1" applyFill="1" applyBorder="1" applyAlignment="1">
      <alignment horizontal="center" wrapText="1"/>
    </xf>
    <xf numFmtId="0" fontId="5" fillId="2" borderId="1" xfId="2" applyNumberFormat="1" applyFont="1" applyFill="1" applyBorder="1" applyAlignment="1">
      <alignment horizontal="center"/>
    </xf>
    <xf numFmtId="0" fontId="6" fillId="2" borderId="1" xfId="2" applyNumberFormat="1" applyFont="1" applyFill="1" applyBorder="1" applyAlignment="1">
      <alignment horizontal="center" wrapText="1"/>
    </xf>
    <xf numFmtId="165" fontId="6" fillId="2" borderId="1" xfId="1" applyNumberFormat="1" applyFont="1" applyFill="1" applyBorder="1" applyAlignment="1">
      <alignment horizontal="center" wrapText="1"/>
    </xf>
    <xf numFmtId="0" fontId="5" fillId="0" borderId="1" xfId="2" applyNumberFormat="1" applyFont="1" applyBorder="1" applyAlignment="1">
      <alignment horizontal="center"/>
    </xf>
    <xf numFmtId="0" fontId="6" fillId="0" borderId="1" xfId="2" applyNumberFormat="1" applyFont="1" applyBorder="1" applyAlignment="1">
      <alignment horizontal="center" wrapText="1"/>
    </xf>
    <xf numFmtId="165" fontId="6" fillId="0" borderId="1" xfId="1" applyNumberFormat="1" applyFont="1" applyBorder="1" applyAlignment="1">
      <alignment horizontal="center" wrapText="1"/>
    </xf>
    <xf numFmtId="0" fontId="7" fillId="0" borderId="0" xfId="0" applyFont="1"/>
    <xf numFmtId="0" fontId="0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Fill="1"/>
  </cellXfs>
  <cellStyles count="3">
    <cellStyle name="Currency" xfId="1" builtinId="4"/>
    <cellStyle name="Normal" xfId="0" builtinId="0"/>
    <cellStyle name="Normal_0607 Salary Table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27"/>
  <sheetViews>
    <sheetView tabSelected="1" zoomScale="130" zoomScaleNormal="130" workbookViewId="0">
      <selection activeCell="C6" sqref="C6"/>
    </sheetView>
  </sheetViews>
  <sheetFormatPr defaultRowHeight="15" x14ac:dyDescent="0.25"/>
  <cols>
    <col min="1" max="1" width="15" customWidth="1"/>
    <col min="2" max="2" width="14.5703125" customWidth="1"/>
    <col min="3" max="3" width="9.7109375" customWidth="1"/>
    <col min="4" max="7" width="9.140625" customWidth="1"/>
    <col min="8" max="8" width="9.140625" style="12" customWidth="1"/>
    <col min="9" max="13" width="9.140625" customWidth="1"/>
  </cols>
  <sheetData>
    <row r="2" spans="1:13" x14ac:dyDescent="0.2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3" x14ac:dyDescent="0.25">
      <c r="A3" s="13" t="s">
        <v>15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1:13" ht="15" customHeight="1" x14ac:dyDescent="0.25">
      <c r="A4" s="1"/>
      <c r="B4" s="1"/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2" t="s">
        <v>6</v>
      </c>
      <c r="I4" s="2" t="s">
        <v>7</v>
      </c>
      <c r="J4" s="2" t="s">
        <v>8</v>
      </c>
      <c r="K4" s="2" t="s">
        <v>9</v>
      </c>
      <c r="L4" s="2" t="s">
        <v>10</v>
      </c>
      <c r="M4" s="2" t="s">
        <v>11</v>
      </c>
    </row>
    <row r="5" spans="1:13" x14ac:dyDescent="0.25">
      <c r="A5" t="s">
        <v>12</v>
      </c>
      <c r="C5" s="2" t="s">
        <v>13</v>
      </c>
      <c r="D5" s="3">
        <v>4.9000000000000002E-2</v>
      </c>
      <c r="E5" s="3">
        <v>4.7E-2</v>
      </c>
      <c r="F5" s="3">
        <v>4.3999999999999997E-2</v>
      </c>
      <c r="G5" s="3">
        <v>4.2000000000000003E-2</v>
      </c>
      <c r="H5" s="3">
        <v>4.2000000000000003E-2</v>
      </c>
      <c r="I5" s="3">
        <v>4.2000000000000003E-2</v>
      </c>
      <c r="J5" s="3">
        <v>3.5000000000000003E-2</v>
      </c>
      <c r="K5" s="3">
        <v>3.5000000000000003E-2</v>
      </c>
      <c r="L5" s="4">
        <v>0.02</v>
      </c>
      <c r="M5" s="4">
        <v>0.02</v>
      </c>
    </row>
    <row r="6" spans="1:13" x14ac:dyDescent="0.25">
      <c r="A6" s="5">
        <v>5</v>
      </c>
      <c r="B6" s="6" t="s">
        <v>14</v>
      </c>
      <c r="C6" s="7">
        <f>52164.45*1.012</f>
        <v>52790.4234</v>
      </c>
      <c r="D6" s="7">
        <f>C6*1.049</f>
        <v>55377.154146599998</v>
      </c>
      <c r="E6" s="7">
        <f>D6*1.047</f>
        <v>57979.880391490195</v>
      </c>
      <c r="F6" s="7">
        <f>E6*1.044</f>
        <v>60530.995128715767</v>
      </c>
      <c r="G6" s="7">
        <f t="shared" ref="G6:I21" si="0">F6*1.042</f>
        <v>63073.296924121831</v>
      </c>
      <c r="H6" s="7">
        <f t="shared" si="0"/>
        <v>65722.375394934948</v>
      </c>
      <c r="I6" s="7">
        <f t="shared" si="0"/>
        <v>68482.715161522225</v>
      </c>
      <c r="J6" s="7">
        <f>I6*1.035</f>
        <v>70879.610192175503</v>
      </c>
      <c r="K6" s="7">
        <f>J6*1.035</f>
        <v>73360.396548901641</v>
      </c>
      <c r="L6" s="7">
        <f t="shared" ref="L6:M21" si="1">K6*1.02</f>
        <v>74827.604479879679</v>
      </c>
      <c r="M6" s="7">
        <f t="shared" si="1"/>
        <v>76324.156569477273</v>
      </c>
    </row>
    <row r="7" spans="1:13" x14ac:dyDescent="0.25">
      <c r="A7" s="8">
        <v>6</v>
      </c>
      <c r="B7" s="9" t="s">
        <v>14</v>
      </c>
      <c r="C7" s="10">
        <f>56337.6*1.012</f>
        <v>57013.6512</v>
      </c>
      <c r="D7" s="10">
        <f>C7*1.049</f>
        <v>59807.320108799999</v>
      </c>
      <c r="E7" s="10">
        <f>D7*1.047</f>
        <v>62618.264153913595</v>
      </c>
      <c r="F7" s="10">
        <f>E7*1.044</f>
        <v>65373.467776685793</v>
      </c>
      <c r="G7" s="10">
        <f t="shared" si="0"/>
        <v>68119.153423306605</v>
      </c>
      <c r="H7" s="10">
        <f t="shared" si="0"/>
        <v>70980.15786708548</v>
      </c>
      <c r="I7" s="10">
        <f t="shared" si="0"/>
        <v>73961.324497503068</v>
      </c>
      <c r="J7" s="10">
        <f>I7*1.035</f>
        <v>76549.970854915664</v>
      </c>
      <c r="K7" s="10">
        <f>J7*1.035</f>
        <v>79229.219834837713</v>
      </c>
      <c r="L7" s="10">
        <f t="shared" si="1"/>
        <v>80813.804231534465</v>
      </c>
      <c r="M7" s="10">
        <f t="shared" si="1"/>
        <v>82430.080316165157</v>
      </c>
    </row>
    <row r="8" spans="1:13" x14ac:dyDescent="0.25">
      <c r="A8" s="5">
        <v>7</v>
      </c>
      <c r="B8" s="6" t="s">
        <v>14</v>
      </c>
      <c r="C8" s="7">
        <f>60893.17*1.012</f>
        <v>61623.888039999998</v>
      </c>
      <c r="D8" s="7">
        <f t="shared" ref="D8:D22" si="2">C8*1.049</f>
        <v>64643.458553959994</v>
      </c>
      <c r="E8" s="7">
        <f t="shared" ref="E8:E22" si="3">D8*1.047</f>
        <v>67681.701105996108</v>
      </c>
      <c r="F8" s="7">
        <f t="shared" ref="F8:F22" si="4">E8*1.044</f>
        <v>70659.695954659939</v>
      </c>
      <c r="G8" s="7">
        <f t="shared" si="0"/>
        <v>73627.403184755662</v>
      </c>
      <c r="H8" s="7">
        <f t="shared" si="0"/>
        <v>76719.754118515397</v>
      </c>
      <c r="I8" s="7">
        <f t="shared" si="0"/>
        <v>79941.983791493039</v>
      </c>
      <c r="J8" s="7">
        <f t="shared" ref="J8:K22" si="5">I8*1.035</f>
        <v>82739.953224195284</v>
      </c>
      <c r="K8" s="7">
        <f t="shared" si="5"/>
        <v>85635.851587042111</v>
      </c>
      <c r="L8" s="7">
        <f t="shared" si="1"/>
        <v>87348.568618782956</v>
      </c>
      <c r="M8" s="7">
        <f t="shared" si="1"/>
        <v>89095.539991158614</v>
      </c>
    </row>
    <row r="9" spans="1:13" x14ac:dyDescent="0.25">
      <c r="A9" s="8">
        <v>8</v>
      </c>
      <c r="B9" s="9" t="s">
        <v>14</v>
      </c>
      <c r="C9" s="10">
        <f>65830.52*1.012</f>
        <v>66620.486239999998</v>
      </c>
      <c r="D9" s="10">
        <f t="shared" si="2"/>
        <v>69884.890065759988</v>
      </c>
      <c r="E9" s="10">
        <f t="shared" si="3"/>
        <v>73169.479898850695</v>
      </c>
      <c r="F9" s="10">
        <f t="shared" si="4"/>
        <v>76388.93701440013</v>
      </c>
      <c r="G9" s="10">
        <f t="shared" si="0"/>
        <v>79597.272369004932</v>
      </c>
      <c r="H9" s="10">
        <f t="shared" si="0"/>
        <v>82940.357808503148</v>
      </c>
      <c r="I9" s="10">
        <f t="shared" si="0"/>
        <v>86423.852836460283</v>
      </c>
      <c r="J9" s="10">
        <f t="shared" si="5"/>
        <v>89448.687685736382</v>
      </c>
      <c r="K9" s="10">
        <f t="shared" si="5"/>
        <v>92579.391754737153</v>
      </c>
      <c r="L9" s="10">
        <f t="shared" si="1"/>
        <v>94430.979589831899</v>
      </c>
      <c r="M9" s="10">
        <f t="shared" si="1"/>
        <v>96319.599181628539</v>
      </c>
    </row>
    <row r="10" spans="1:13" x14ac:dyDescent="0.25">
      <c r="A10" s="5">
        <v>9</v>
      </c>
      <c r="B10" s="6" t="s">
        <v>14</v>
      </c>
      <c r="C10" s="7">
        <f>71147.77*1.012</f>
        <v>72001.543239999999</v>
      </c>
      <c r="D10" s="7">
        <f t="shared" si="2"/>
        <v>75529.61885875999</v>
      </c>
      <c r="E10" s="7">
        <f t="shared" si="3"/>
        <v>79079.510945121699</v>
      </c>
      <c r="F10" s="7">
        <f t="shared" si="4"/>
        <v>82559.009426707053</v>
      </c>
      <c r="G10" s="7">
        <f t="shared" si="0"/>
        <v>86026.487822628755</v>
      </c>
      <c r="H10" s="7">
        <f t="shared" si="0"/>
        <v>89639.600311179165</v>
      </c>
      <c r="I10" s="7">
        <f t="shared" si="0"/>
        <v>93404.463524248698</v>
      </c>
      <c r="J10" s="7">
        <f t="shared" si="5"/>
        <v>96673.61974759739</v>
      </c>
      <c r="K10" s="7">
        <f t="shared" si="5"/>
        <v>100057.19643876329</v>
      </c>
      <c r="L10" s="7">
        <f t="shared" si="1"/>
        <v>102058.34036753856</v>
      </c>
      <c r="M10" s="7">
        <f t="shared" si="1"/>
        <v>104099.50717488934</v>
      </c>
    </row>
    <row r="11" spans="1:13" x14ac:dyDescent="0.25">
      <c r="A11" s="8">
        <v>10</v>
      </c>
      <c r="B11" s="9" t="s">
        <v>14</v>
      </c>
      <c r="C11" s="10">
        <f>76929.08*1.012</f>
        <v>77852.228960000008</v>
      </c>
      <c r="D11" s="10">
        <f t="shared" si="2"/>
        <v>81666.988179039996</v>
      </c>
      <c r="E11" s="10">
        <f t="shared" si="3"/>
        <v>85505.336623454874</v>
      </c>
      <c r="F11" s="10">
        <f t="shared" si="4"/>
        <v>89267.571434886893</v>
      </c>
      <c r="G11" s="10">
        <f t="shared" si="0"/>
        <v>93016.809435152143</v>
      </c>
      <c r="H11" s="10">
        <f t="shared" si="0"/>
        <v>96923.515431428532</v>
      </c>
      <c r="I11" s="10">
        <f t="shared" si="0"/>
        <v>100994.30307954854</v>
      </c>
      <c r="J11" s="10">
        <f t="shared" si="5"/>
        <v>104529.10368733272</v>
      </c>
      <c r="K11" s="10">
        <f t="shared" si="5"/>
        <v>108187.62231638936</v>
      </c>
      <c r="L11" s="10">
        <f t="shared" si="1"/>
        <v>110351.37476271715</v>
      </c>
      <c r="M11" s="10">
        <f t="shared" si="1"/>
        <v>112558.40225797149</v>
      </c>
    </row>
    <row r="12" spans="1:13" x14ac:dyDescent="0.25">
      <c r="A12" s="5">
        <v>11</v>
      </c>
      <c r="B12" s="6" t="s">
        <v>14</v>
      </c>
      <c r="C12" s="7">
        <f>80996.66*1.012</f>
        <v>81968.619919999997</v>
      </c>
      <c r="D12" s="7">
        <f t="shared" si="2"/>
        <v>85985.082296079985</v>
      </c>
      <c r="E12" s="7">
        <f t="shared" si="3"/>
        <v>90026.381163995742</v>
      </c>
      <c r="F12" s="7">
        <f t="shared" si="4"/>
        <v>93987.541935211557</v>
      </c>
      <c r="G12" s="7">
        <f t="shared" si="0"/>
        <v>97935.018696490442</v>
      </c>
      <c r="H12" s="7">
        <f t="shared" si="0"/>
        <v>102048.28948174305</v>
      </c>
      <c r="I12" s="7">
        <f t="shared" si="0"/>
        <v>106334.31763997626</v>
      </c>
      <c r="J12" s="7">
        <f t="shared" si="5"/>
        <v>110056.01875737542</v>
      </c>
      <c r="K12" s="7">
        <f t="shared" si="5"/>
        <v>113907.97941388356</v>
      </c>
      <c r="L12" s="7">
        <f t="shared" si="1"/>
        <v>116186.13900216123</v>
      </c>
      <c r="M12" s="7">
        <f t="shared" si="1"/>
        <v>118509.86178220446</v>
      </c>
    </row>
    <row r="13" spans="1:13" x14ac:dyDescent="0.25">
      <c r="A13" s="8">
        <v>12</v>
      </c>
      <c r="B13" s="9" t="s">
        <v>14</v>
      </c>
      <c r="C13" s="10">
        <f>85291.01*1.012</f>
        <v>86314.50211999999</v>
      </c>
      <c r="D13" s="10">
        <f t="shared" si="2"/>
        <v>90543.912723879985</v>
      </c>
      <c r="E13" s="10">
        <f t="shared" si="3"/>
        <v>94799.476621902344</v>
      </c>
      <c r="F13" s="10">
        <f t="shared" si="4"/>
        <v>98970.653593266048</v>
      </c>
      <c r="G13" s="10">
        <f t="shared" si="0"/>
        <v>103127.42104418323</v>
      </c>
      <c r="H13" s="10">
        <f t="shared" si="0"/>
        <v>107458.77272803892</v>
      </c>
      <c r="I13" s="10">
        <f t="shared" si="0"/>
        <v>111972.04118261657</v>
      </c>
      <c r="J13" s="10">
        <f t="shared" si="5"/>
        <v>115891.06262400813</v>
      </c>
      <c r="K13" s="10">
        <f t="shared" si="5"/>
        <v>119947.24981584841</v>
      </c>
      <c r="L13" s="10">
        <f t="shared" si="1"/>
        <v>122346.19481216538</v>
      </c>
      <c r="M13" s="10">
        <f t="shared" si="1"/>
        <v>124793.1187084087</v>
      </c>
    </row>
    <row r="14" spans="1:13" x14ac:dyDescent="0.25">
      <c r="A14" s="5">
        <v>13</v>
      </c>
      <c r="B14" s="6" t="s">
        <v>14</v>
      </c>
      <c r="C14" s="7">
        <f>89770*1.012</f>
        <v>90847.24</v>
      </c>
      <c r="D14" s="7">
        <f t="shared" si="2"/>
        <v>95298.754759999996</v>
      </c>
      <c r="E14" s="7">
        <f t="shared" si="3"/>
        <v>99777.796233719986</v>
      </c>
      <c r="F14" s="7">
        <f t="shared" si="4"/>
        <v>104168.01926800367</v>
      </c>
      <c r="G14" s="7">
        <f t="shared" si="0"/>
        <v>108543.07607725983</v>
      </c>
      <c r="H14" s="7">
        <f t="shared" si="0"/>
        <v>113101.88527250475</v>
      </c>
      <c r="I14" s="7">
        <f t="shared" si="0"/>
        <v>117852.16445394995</v>
      </c>
      <c r="J14" s="7">
        <f t="shared" si="5"/>
        <v>121976.99020983819</v>
      </c>
      <c r="K14" s="7">
        <f t="shared" si="5"/>
        <v>126246.18486718251</v>
      </c>
      <c r="L14" s="7">
        <f t="shared" si="1"/>
        <v>128771.10856452616</v>
      </c>
      <c r="M14" s="7">
        <f t="shared" si="1"/>
        <v>131346.53073581669</v>
      </c>
    </row>
    <row r="15" spans="1:13" x14ac:dyDescent="0.25">
      <c r="A15" s="8">
        <v>14</v>
      </c>
      <c r="B15" s="9" t="s">
        <v>14</v>
      </c>
      <c r="C15" s="10">
        <f>94582.05*1.012</f>
        <v>95717.034599999999</v>
      </c>
      <c r="D15" s="10">
        <f t="shared" si="2"/>
        <v>100407.16929539999</v>
      </c>
      <c r="E15" s="10">
        <f t="shared" si="3"/>
        <v>105126.30625228379</v>
      </c>
      <c r="F15" s="10">
        <f t="shared" si="4"/>
        <v>109751.86372738428</v>
      </c>
      <c r="G15" s="10">
        <f t="shared" si="0"/>
        <v>114361.44200393443</v>
      </c>
      <c r="H15" s="10">
        <f t="shared" si="0"/>
        <v>119164.62256809967</v>
      </c>
      <c r="I15" s="10">
        <f t="shared" si="0"/>
        <v>124169.53671595987</v>
      </c>
      <c r="J15" s="10">
        <f t="shared" si="5"/>
        <v>128515.47050101846</v>
      </c>
      <c r="K15" s="10">
        <f t="shared" si="5"/>
        <v>133013.51196855408</v>
      </c>
      <c r="L15" s="10">
        <f t="shared" si="1"/>
        <v>135673.78220792516</v>
      </c>
      <c r="M15" s="10">
        <f t="shared" si="1"/>
        <v>138387.25785208368</v>
      </c>
    </row>
    <row r="16" spans="1:13" x14ac:dyDescent="0.25">
      <c r="A16" s="5">
        <v>15</v>
      </c>
      <c r="B16" s="6" t="s">
        <v>14</v>
      </c>
      <c r="C16" s="7">
        <f>99577.81*1.012</f>
        <v>100772.74372</v>
      </c>
      <c r="D16" s="7">
        <f t="shared" si="2"/>
        <v>105710.60816228</v>
      </c>
      <c r="E16" s="7">
        <f t="shared" si="3"/>
        <v>110679.00674590714</v>
      </c>
      <c r="F16" s="7">
        <f t="shared" si="4"/>
        <v>115548.88304272706</v>
      </c>
      <c r="G16" s="7">
        <f t="shared" si="0"/>
        <v>120401.9361305216</v>
      </c>
      <c r="H16" s="7">
        <f t="shared" si="0"/>
        <v>125458.81744800351</v>
      </c>
      <c r="I16" s="7">
        <f t="shared" si="0"/>
        <v>130728.08778081967</v>
      </c>
      <c r="J16" s="7">
        <f t="shared" si="5"/>
        <v>135303.57085314835</v>
      </c>
      <c r="K16" s="7">
        <f t="shared" si="5"/>
        <v>140039.19583300853</v>
      </c>
      <c r="L16" s="7">
        <f t="shared" si="1"/>
        <v>142839.97974966871</v>
      </c>
      <c r="M16" s="7">
        <f t="shared" si="1"/>
        <v>145696.77934466209</v>
      </c>
    </row>
    <row r="17" spans="1:13" x14ac:dyDescent="0.25">
      <c r="A17" s="8">
        <v>16</v>
      </c>
      <c r="B17" s="9" t="s">
        <v>14</v>
      </c>
      <c r="C17" s="10">
        <f>104859.58*1.012</f>
        <v>106117.89496000001</v>
      </c>
      <c r="D17" s="10">
        <f t="shared" si="2"/>
        <v>111317.67181304</v>
      </c>
      <c r="E17" s="10">
        <f t="shared" si="3"/>
        <v>116549.60238825287</v>
      </c>
      <c r="F17" s="10">
        <f t="shared" si="4"/>
        <v>121677.78489333599</v>
      </c>
      <c r="G17" s="10">
        <f t="shared" si="0"/>
        <v>126788.25185885611</v>
      </c>
      <c r="H17" s="10">
        <f t="shared" si="0"/>
        <v>132113.35843692807</v>
      </c>
      <c r="I17" s="10">
        <f t="shared" si="0"/>
        <v>137662.11949127907</v>
      </c>
      <c r="J17" s="10">
        <f t="shared" si="5"/>
        <v>142480.29367347382</v>
      </c>
      <c r="K17" s="10">
        <f t="shared" si="5"/>
        <v>147467.10395204538</v>
      </c>
      <c r="L17" s="10">
        <f t="shared" si="1"/>
        <v>150416.44603108629</v>
      </c>
      <c r="M17" s="10">
        <f t="shared" si="1"/>
        <v>153424.77495170801</v>
      </c>
    </row>
    <row r="18" spans="1:13" x14ac:dyDescent="0.25">
      <c r="A18" s="5">
        <v>17</v>
      </c>
      <c r="B18" s="6" t="s">
        <v>14</v>
      </c>
      <c r="C18" s="7">
        <f>109582.65*1.012</f>
        <v>110897.6418</v>
      </c>
      <c r="D18" s="7">
        <f t="shared" si="2"/>
        <v>116331.62624819999</v>
      </c>
      <c r="E18" s="7">
        <f t="shared" si="3"/>
        <v>121799.21268186538</v>
      </c>
      <c r="F18" s="7">
        <f t="shared" si="4"/>
        <v>127158.37803986746</v>
      </c>
      <c r="G18" s="7">
        <f t="shared" si="0"/>
        <v>132499.02991754189</v>
      </c>
      <c r="H18" s="7">
        <f t="shared" si="0"/>
        <v>138063.98917407866</v>
      </c>
      <c r="I18" s="7">
        <f t="shared" si="0"/>
        <v>143862.67671938997</v>
      </c>
      <c r="J18" s="7">
        <f t="shared" si="5"/>
        <v>148897.87040456862</v>
      </c>
      <c r="K18" s="7">
        <f t="shared" si="5"/>
        <v>154109.29586872851</v>
      </c>
      <c r="L18" s="7">
        <f t="shared" si="1"/>
        <v>157191.48178610308</v>
      </c>
      <c r="M18" s="7">
        <f t="shared" si="1"/>
        <v>160335.31142182514</v>
      </c>
    </row>
    <row r="19" spans="1:13" x14ac:dyDescent="0.25">
      <c r="A19" s="8">
        <v>18</v>
      </c>
      <c r="B19" s="9" t="s">
        <v>14</v>
      </c>
      <c r="C19" s="10">
        <f>114506.58*1.012</f>
        <v>115880.65896</v>
      </c>
      <c r="D19" s="10">
        <f t="shared" si="2"/>
        <v>121558.81124903999</v>
      </c>
      <c r="E19" s="10">
        <f t="shared" si="3"/>
        <v>127272.07537774487</v>
      </c>
      <c r="F19" s="10">
        <f t="shared" si="4"/>
        <v>132872.04669436565</v>
      </c>
      <c r="G19" s="10">
        <f t="shared" si="0"/>
        <v>138452.67265552902</v>
      </c>
      <c r="H19" s="10">
        <f t="shared" si="0"/>
        <v>144267.68490706125</v>
      </c>
      <c r="I19" s="10">
        <f t="shared" si="0"/>
        <v>150326.92767315783</v>
      </c>
      <c r="J19" s="10">
        <f t="shared" si="5"/>
        <v>155588.37014171833</v>
      </c>
      <c r="K19" s="10">
        <f t="shared" si="5"/>
        <v>161033.96309667846</v>
      </c>
      <c r="L19" s="10">
        <f t="shared" si="1"/>
        <v>164254.64235861204</v>
      </c>
      <c r="M19" s="10">
        <f t="shared" si="1"/>
        <v>167539.73520578429</v>
      </c>
    </row>
    <row r="20" spans="1:13" x14ac:dyDescent="0.25">
      <c r="A20" s="5">
        <v>19</v>
      </c>
      <c r="B20" s="6" t="s">
        <v>14</v>
      </c>
      <c r="C20" s="7">
        <f>119657.4*1.012</f>
        <v>121093.28879999999</v>
      </c>
      <c r="D20" s="7">
        <f t="shared" si="2"/>
        <v>127026.85995119999</v>
      </c>
      <c r="E20" s="7">
        <f t="shared" si="3"/>
        <v>132997.12236890639</v>
      </c>
      <c r="F20" s="7">
        <f t="shared" si="4"/>
        <v>138848.99575313827</v>
      </c>
      <c r="G20" s="7">
        <f t="shared" si="0"/>
        <v>144680.65357477008</v>
      </c>
      <c r="H20" s="7">
        <f t="shared" si="0"/>
        <v>150757.24102491044</v>
      </c>
      <c r="I20" s="7">
        <f t="shared" si="0"/>
        <v>157089.0451479567</v>
      </c>
      <c r="J20" s="7">
        <f t="shared" si="5"/>
        <v>162587.16172813516</v>
      </c>
      <c r="K20" s="7">
        <f t="shared" si="5"/>
        <v>168277.71238861987</v>
      </c>
      <c r="L20" s="7">
        <f t="shared" si="1"/>
        <v>171643.26663639228</v>
      </c>
      <c r="M20" s="7">
        <f t="shared" si="1"/>
        <v>175076.13196912012</v>
      </c>
    </row>
    <row r="21" spans="1:13" x14ac:dyDescent="0.25">
      <c r="A21" s="8">
        <v>20</v>
      </c>
      <c r="B21" s="9" t="s">
        <v>14</v>
      </c>
      <c r="C21" s="10">
        <f>125999.23*1.012</f>
        <v>127511.22076</v>
      </c>
      <c r="D21" s="10">
        <f t="shared" si="2"/>
        <v>133759.27057723998</v>
      </c>
      <c r="E21" s="10">
        <f t="shared" si="3"/>
        <v>140045.95629437026</v>
      </c>
      <c r="F21" s="10">
        <f t="shared" si="4"/>
        <v>146207.97837132256</v>
      </c>
      <c r="G21" s="10">
        <f t="shared" si="0"/>
        <v>152348.71346291812</v>
      </c>
      <c r="H21" s="10">
        <f t="shared" si="0"/>
        <v>158747.35942836068</v>
      </c>
      <c r="I21" s="10">
        <f t="shared" si="0"/>
        <v>165414.74852435183</v>
      </c>
      <c r="J21" s="10">
        <f t="shared" si="5"/>
        <v>171204.26472270413</v>
      </c>
      <c r="K21" s="10">
        <f t="shared" si="5"/>
        <v>177196.41398799876</v>
      </c>
      <c r="L21" s="10">
        <f t="shared" si="1"/>
        <v>180740.34226775874</v>
      </c>
      <c r="M21" s="10">
        <f t="shared" si="1"/>
        <v>184355.1491131139</v>
      </c>
    </row>
    <row r="22" spans="1:13" x14ac:dyDescent="0.25">
      <c r="A22" s="5">
        <v>21</v>
      </c>
      <c r="B22" s="6" t="s">
        <v>14</v>
      </c>
      <c r="C22" s="7">
        <f>132677.18*1.012</f>
        <v>134269.30616000001</v>
      </c>
      <c r="D22" s="7">
        <f t="shared" si="2"/>
        <v>140848.50216184001</v>
      </c>
      <c r="E22" s="7">
        <f t="shared" si="3"/>
        <v>147468.38176344646</v>
      </c>
      <c r="F22" s="7">
        <f t="shared" si="4"/>
        <v>153956.99056103811</v>
      </c>
      <c r="G22" s="7">
        <f t="shared" ref="G22:I22" si="6">F22*1.042</f>
        <v>160423.18416460173</v>
      </c>
      <c r="H22" s="7">
        <f t="shared" si="6"/>
        <v>167160.95789951499</v>
      </c>
      <c r="I22" s="7">
        <f t="shared" si="6"/>
        <v>174181.71813129462</v>
      </c>
      <c r="J22" s="7">
        <f t="shared" si="5"/>
        <v>180278.07826588993</v>
      </c>
      <c r="K22" s="7">
        <f t="shared" si="5"/>
        <v>186587.81100519607</v>
      </c>
      <c r="L22" s="7">
        <f t="shared" ref="L22" si="7">K22*1.02</f>
        <v>190319.56722529998</v>
      </c>
      <c r="M22" s="7">
        <f>L22*1.02</f>
        <v>194125.95856980598</v>
      </c>
    </row>
    <row r="24" spans="1:13" x14ac:dyDescent="0.25">
      <c r="A24" s="15" t="s">
        <v>16</v>
      </c>
    </row>
    <row r="27" spans="1:13" x14ac:dyDescent="0.25">
      <c r="A27" s="11"/>
    </row>
  </sheetData>
  <mergeCells count="2">
    <mergeCell ref="A2:M2"/>
    <mergeCell ref="A3:M3"/>
  </mergeCells>
  <pageMargins left="0.7" right="0.7" top="0.5" bottom="0.25" header="0.05" footer="0.05"/>
  <pageSetup scale="9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Salary Schedule</vt:lpstr>
      <vt:lpstr>'Salary Schedule'!Print_Area</vt:lpstr>
    </vt:vector>
  </TitlesOfParts>
  <Company>Clackamas Community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 Vu</dc:creator>
  <cp:lastModifiedBy>Vanessa Vu</cp:lastModifiedBy>
  <dcterms:created xsi:type="dcterms:W3CDTF">2021-01-22T00:39:22Z</dcterms:created>
  <dcterms:modified xsi:type="dcterms:W3CDTF">2021-02-11T19:44:01Z</dcterms:modified>
</cp:coreProperties>
</file>